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wmf" ContentType="image/x-wmf"/>
  <Override PartName="/xl/media/image10.wmf" ContentType="image/x-wmf"/>
  <Override PartName="/xl/media/image11.wmf" ContentType="image/x-wmf"/>
  <Override PartName="/xl/media/image12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Расчет цены КП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<sst xmlns="http://schemas.openxmlformats.org/spreadsheetml/2006/main" count="50" uniqueCount="46">
  <si>
    <t>Обоснование начальной (максимальной) цены контракта,  (Н(М)ЦК)
</t>
  </si>
  <si>
    <t>Поставка и доставка сахара для муниципальных образовательных учреждений г.Новокузнецка на  4 квартал 2015 года</t>
  </si>
  <si>
    <t>Сахар песок. Цвет белый. Сахар должен быть чистым, сладким, без посторонних привкуса и запаха.  Раствор сахара должен быть прозрачным, без нерастворимого осадка, механических или других посторонних примесей. Фасовка: 10,0 - 50,0 кг. Упаковка: мешки полипропиленовые с п/э вкладышем и маркировкой.  Соответствие ГОСТ.</t>
  </si>
  <si>
    <t>В соответствии с заключенными клиентскими договорами МБУ "Комбинат питания" г. Новокузнецка об обеспечении продуктами питания с муниципальными  образовательными учреждениями г. Новокузнецка,  необходимо осуществить закупку  в количестве:</t>
  </si>
  <si>
    <t>Сахар песок</t>
  </si>
  <si>
    <t>кг</t>
  </si>
  <si>
    <t>Документ №1 </t>
  </si>
  <si>
    <t>Для определения НМЦК был применен метод сопоставимых рыночных цен (анализ рынка) как приоритетного (п. 6 ст 22 № 44-ФЗ). Запросы направлены: </t>
  </si>
  <si>
    <t>Документ №2   исх. № 146 от 05.08.2015г.</t>
  </si>
  <si>
    <t>Документ №3   исх. №167 от 06.08.2015г.</t>
  </si>
  <si>
    <t>Документ №4   исх. № 165 от 06.08.2015г</t>
  </si>
  <si>
    <t>Документ №5   исх. № 168 от 06.08.2015г.</t>
  </si>
  <si>
    <t>Документ №6   исх. № 166 от 06.08.2015г.</t>
  </si>
  <si>
    <t>Для расчета были использованы предоставленные потенциальными поставщиками комерческие предложения, содержащие ценовую информацию:</t>
  </si>
  <si>
    <t>Поставщик №1    Документ №7    вх. № 366  от 10.08.2015 г</t>
  </si>
  <si>
    <t>Поставщик №2    Документ №8    вх. № 379  от 10.08.2015г.</t>
  </si>
  <si>
    <t>Поставщик №3    Документ №9    вх. № 405 13.08.2015г.</t>
  </si>
  <si>
    <t>Расчет НМЦК</t>
  </si>
  <si>
    <t>№</t>
  </si>
  <si>
    <t>Наименование предмета контракта</t>
  </si>
  <si>
    <t>Ед. изм</t>
  </si>
  <si>
    <t>Кол-во, кг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</si>
  <si>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</si>
  <si>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</si>
  <si>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рынка)*</t>
  </si>
  <si>
    <t>Поставщик№1  руб./кг </t>
  </si>
  <si>
    <t>Поставщик№2  руб./кг </t>
  </si>
  <si>
    <t>Поставщик№3  руб./кг </t>
  </si>
  <si>
    <t>Средняя арифметическая цена за единицу     &lt;ц&gt; </t>
  </si>
  <si>
    <t>Среднее квадратичное отклонение</t>
  </si>
  <si>
    <r>
      <rPr>
        <i val="true"/>
        <sz val="10"/>
        <color rgb="FF000000"/>
        <rFont val="Times New Roman"/>
        <family val="1"/>
        <charset val="204"/>
      </rPr>
      <t>коэффициент вариации цен V (%)           </t>
    </r>
    <r>
      <rPr>
        <i val="true"/>
        <sz val="10"/>
        <color rgb="FF000000"/>
        <rFont val="Times New Roman"/>
        <family val="1"/>
        <charset val="204"/>
      </rPr>
      <t>         (не должен превышать 33%)</t>
    </r>
  </si>
  <si>
    <r>
      <rPr>
        <sz val="10"/>
        <color rgb="FF000000"/>
        <rFont val="Times New Roman"/>
        <family val="1"/>
        <charset val="204"/>
      </rPr>
      <t>Расчет Н(М)ЦК по формуле</t>
    </r>
    <r>
      <rPr>
        <sz val="10"/>
        <color rgb="FF000000"/>
        <rFont val="Times New Roman"/>
        <family val="1"/>
        <charset val="204"/>
      </rPr>
      <t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</si>
  <si>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</si>
  <si>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</si>
  <si>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Н(М)ЦК, контракта с учетом округления цены за единицу (руб.)</t>
  </si>
  <si>
    <t>ИТОГО (П1+П2+П3):</t>
  </si>
  <si>
    <t>В результате проведенного расчета Н(М)ЦК,  составила:</t>
  </si>
  <si>
    <t>рублей</t>
  </si>
  <si>
    <t>Дата подготовки обоснованияНМЦК:</t>
  </si>
  <si>
    <t>20.08.2015г.</t>
  </si>
  <si>
    <t>Расчет Н(М)ЦК произвели:</t>
  </si>
  <si>
    <t>Нейберг Л.В.</t>
  </si>
  <si>
    <t>Волынкина О.Н.  </t>
  </si>
  <si>
    <t>фио</t>
  </si>
  <si>
    <t>Заказчик:</t>
  </si>
  <si>
    <t>Шумилова Т.А.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</si>
</sst>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0"/>
    <numFmt numFmtId="167" formatCode="0.00000"/>
    <numFmt numFmtId="168" formatCode="#,##0.00_р_."/>
    <numFmt numFmtId="169" formatCode="0.0000"/>
    <numFmt numFmtId="170" formatCode="_-* #,##0.00_р_._-;\-* #,##0.00_р_._-;_-* \-??_р_._-;_-@_-"/>
    <numFmt numFmtId="171" formatCode="DD/MM/YYYY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9" fontId="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9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wmf"/><Relationship Id="rId2" Type="http://schemas.openxmlformats.org/officeDocument/2006/relationships/image" Target="../media/image10.wmf"/><Relationship Id="rId3" Type="http://schemas.openxmlformats.org/officeDocument/2006/relationships/image" Target="../media/image11.wmf"/><Relationship Id="rId4" Type="http://schemas.openxmlformats.org/officeDocument/2006/relationships/image" Target="../media/image1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46080</xdr:colOff>
      <xdr:row>21</xdr:row>
      <xdr:rowOff>943560</xdr:rowOff>
    </xdr:from>
    <xdr:to>
      <xdr:col>10</xdr:col>
      <xdr:colOff>26640</xdr:colOff>
      <xdr:row>21</xdr:row>
      <xdr:rowOff>1295640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513560" y="6039360"/>
          <a:ext cx="971280" cy="352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8</xdr:col>
      <xdr:colOff>46080</xdr:colOff>
      <xdr:row>21</xdr:row>
      <xdr:rowOff>914760</xdr:rowOff>
    </xdr:from>
    <xdr:to>
      <xdr:col>8</xdr:col>
      <xdr:colOff>1045800</xdr:colOff>
      <xdr:row>21</xdr:row>
      <xdr:rowOff>1352520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6446880" y="6010560"/>
          <a:ext cx="999720" cy="437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10</xdr:col>
      <xdr:colOff>46080</xdr:colOff>
      <xdr:row>21</xdr:row>
      <xdr:rowOff>1591200</xdr:rowOff>
    </xdr:from>
    <xdr:to>
      <xdr:col>10</xdr:col>
      <xdr:colOff>1531800</xdr:colOff>
      <xdr:row>21</xdr:row>
      <xdr:rowOff>1952640</xdr:rowOff>
    </xdr:to>
    <xdr:pic>
      <xdr:nvPicPr>
        <xdr:cNvPr id="2" name="Picture 5" descr=""/>
        <xdr:cNvPicPr/>
      </xdr:nvPicPr>
      <xdr:blipFill>
        <a:blip r:embed="rId3"/>
        <a:stretch/>
      </xdr:blipFill>
      <xdr:spPr>
        <a:xfrm>
          <a:off x="8504280" y="6687000"/>
          <a:ext cx="1485720" cy="361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10</xdr:col>
      <xdr:colOff>293760</xdr:colOff>
      <xdr:row>21</xdr:row>
      <xdr:rowOff>1391040</xdr:rowOff>
    </xdr:from>
    <xdr:to>
      <xdr:col>10</xdr:col>
      <xdr:colOff>445680</xdr:colOff>
      <xdr:row>21</xdr:row>
      <xdr:rowOff>1619280</xdr:rowOff>
    </xdr:to>
    <xdr:pic>
      <xdr:nvPicPr>
        <xdr:cNvPr id="3" name="Picture 6" descr=""/>
        <xdr:cNvPicPr/>
      </xdr:nvPicPr>
      <xdr:blipFill>
        <a:blip r:embed="rId4"/>
        <a:stretch/>
      </xdr:blipFill>
      <xdr:spPr>
        <a:xfrm>
          <a:off x="8751960" y="6486840"/>
          <a:ext cx="151920" cy="2282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32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F12" activeCellId="0" sqref="F12"/>
    </sheetView>
  </sheetViews>
  <sheetFormatPr defaultRowHeight="12.75"/>
  <cols>
    <col collapsed="false" hidden="false" max="1" min="1" style="1" width="5.53571428571429"/>
    <col collapsed="false" hidden="false" max="2" min="2" style="1" width="15.1173469387755"/>
    <col collapsed="false" hidden="false" max="3" min="3" style="1" width="5.80612244897959"/>
    <col collapsed="false" hidden="false" max="4" min="4" style="1" width="11.4744897959184"/>
    <col collapsed="false" hidden="false" max="7" min="5" style="1" width="12.6887755102041"/>
    <col collapsed="false" hidden="false" max="8" min="8" style="1" width="14.7142857142857"/>
    <col collapsed="false" hidden="false" max="9" min="9" style="1" width="15.1173469387755"/>
    <col collapsed="false" hidden="false" max="10" min="10" style="1" width="14.0408163265306"/>
    <col collapsed="false" hidden="false" max="11" min="11" style="1" width="23.3520408163265"/>
    <col collapsed="false" hidden="false" max="13" min="12" style="1" width="9.04591836734694"/>
    <col collapsed="false" hidden="false" max="14" min="14" style="1" width="14.1734693877551"/>
    <col collapsed="false" hidden="false" max="1025" min="15" style="1" width="9.04591836734694"/>
  </cols>
  <sheetData>
    <row r="1" customFormat="false" ht="26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7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5.2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4.25" hidden="false" customHeight="true" outlineLevel="0" collapsed="false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25" hidden="false" customHeight="true" outlineLevel="0" collapsed="false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5" customFormat="true" ht="27.75" hidden="false" customHeight="true" outlineLevel="0" collapsed="false">
      <c r="A8" s="10" t="n">
        <v>1</v>
      </c>
      <c r="B8" s="11" t="s">
        <v>4</v>
      </c>
      <c r="C8" s="11"/>
      <c r="D8" s="12" t="n">
        <v>47000</v>
      </c>
      <c r="E8" s="13" t="s">
        <v>5</v>
      </c>
      <c r="F8" s="14" t="s">
        <v>6</v>
      </c>
      <c r="H8" s="16"/>
      <c r="I8" s="16"/>
      <c r="J8" s="16"/>
      <c r="K8" s="16"/>
      <c r="L8" s="16"/>
      <c r="M8" s="16"/>
      <c r="N8" s="17"/>
    </row>
    <row r="9" customFormat="false" ht="18.75" hidden="false" customHeight="true" outlineLevel="0" collapsed="false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1.75" hidden="false" customHeight="true" outlineLevel="0" collapsed="false">
      <c r="A10" s="19" t="s">
        <v>8</v>
      </c>
      <c r="B10" s="20"/>
      <c r="C10" s="20"/>
      <c r="D10" s="20"/>
      <c r="E10" s="20"/>
      <c r="F10" s="21"/>
      <c r="G10" s="21"/>
      <c r="H10" s="22"/>
      <c r="I10" s="23"/>
      <c r="J10" s="23"/>
      <c r="K10" s="23"/>
      <c r="L10" s="21"/>
      <c r="M10" s="21"/>
      <c r="N10" s="24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false" outlineLevel="0" collapsed="false">
      <c r="A11" s="19" t="s">
        <v>9</v>
      </c>
      <c r="B11" s="20"/>
      <c r="C11" s="20"/>
      <c r="D11" s="20"/>
      <c r="E11" s="20"/>
      <c r="F11" s="21"/>
      <c r="G11" s="21"/>
      <c r="H11" s="22"/>
      <c r="I11" s="23"/>
      <c r="J11" s="23"/>
      <c r="K11" s="23"/>
      <c r="L11" s="21"/>
      <c r="M11" s="21"/>
      <c r="N11" s="24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false" outlineLevel="0" collapsed="false">
      <c r="A12" s="19" t="s">
        <v>10</v>
      </c>
      <c r="B12" s="20"/>
      <c r="C12" s="20"/>
      <c r="D12" s="20"/>
      <c r="E12" s="20"/>
      <c r="F12" s="21"/>
      <c r="G12" s="21"/>
      <c r="H12" s="22"/>
      <c r="I12" s="23"/>
      <c r="J12" s="23"/>
      <c r="K12" s="23"/>
      <c r="L12" s="21"/>
      <c r="M12" s="21"/>
      <c r="N12" s="24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75" hidden="false" customHeight="false" outlineLevel="0" collapsed="false">
      <c r="A13" s="19" t="s">
        <v>11</v>
      </c>
      <c r="B13" s="20"/>
      <c r="C13" s="20"/>
      <c r="D13" s="20"/>
      <c r="E13" s="20"/>
      <c r="F13" s="21"/>
      <c r="G13" s="21"/>
      <c r="H13" s="22"/>
      <c r="I13" s="23"/>
      <c r="J13" s="23"/>
      <c r="K13" s="23"/>
      <c r="L13" s="21"/>
      <c r="M13" s="21"/>
      <c r="N13" s="24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false" outlineLevel="0" collapsed="false">
      <c r="A14" s="19" t="s">
        <v>12</v>
      </c>
      <c r="B14" s="20"/>
      <c r="C14" s="20"/>
      <c r="D14" s="20"/>
      <c r="E14" s="20"/>
      <c r="F14" s="21"/>
      <c r="G14" s="21"/>
      <c r="H14" s="22"/>
      <c r="I14" s="23"/>
      <c r="J14" s="23"/>
      <c r="K14" s="23"/>
      <c r="L14" s="21"/>
      <c r="M14" s="21"/>
      <c r="N14" s="24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true" outlineLevel="0" collapsed="false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true" outlineLevel="0" collapsed="false">
      <c r="A16" s="19" t="s">
        <v>14</v>
      </c>
      <c r="B16" s="20"/>
      <c r="C16" s="20"/>
      <c r="D16" s="20"/>
      <c r="E16" s="25"/>
      <c r="F16" s="25"/>
      <c r="G16" s="26"/>
      <c r="H16" s="27"/>
      <c r="I16" s="28"/>
      <c r="J16" s="29"/>
      <c r="K16" s="29"/>
      <c r="L16" s="21"/>
      <c r="M16" s="21"/>
      <c r="N16" s="24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true" outlineLevel="0" collapsed="false">
      <c r="A17" s="19" t="s">
        <v>15</v>
      </c>
      <c r="B17" s="20"/>
      <c r="C17" s="20"/>
      <c r="D17" s="20"/>
      <c r="E17" s="25"/>
      <c r="F17" s="25"/>
      <c r="G17" s="26"/>
      <c r="H17" s="27"/>
      <c r="I17" s="0"/>
      <c r="J17" s="29"/>
      <c r="K17" s="29"/>
      <c r="L17" s="21"/>
      <c r="M17" s="21"/>
      <c r="N17" s="24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true" outlineLevel="0" collapsed="false">
      <c r="A18" s="19" t="s">
        <v>16</v>
      </c>
      <c r="B18" s="20"/>
      <c r="C18" s="20"/>
      <c r="D18" s="20"/>
      <c r="E18" s="25"/>
      <c r="F18" s="25"/>
      <c r="G18" s="26"/>
      <c r="H18" s="27"/>
      <c r="I18" s="30"/>
      <c r="J18" s="29"/>
      <c r="K18" s="29"/>
      <c r="L18" s="21"/>
      <c r="M18" s="21"/>
      <c r="N18" s="24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75" hidden="false" customHeight="true" outlineLevel="0" collapsed="false">
      <c r="A19" s="31"/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23"/>
      <c r="M19" s="23"/>
      <c r="N19" s="32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true" outlineLevel="0" collapsed="false">
      <c r="A20" s="33" t="s">
        <v>17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9" hidden="false" customHeight="true" outlineLevel="0" collapsed="false">
      <c r="A21" s="34" t="s">
        <v>18</v>
      </c>
      <c r="B21" s="34" t="s">
        <v>19</v>
      </c>
      <c r="C21" s="34" t="s">
        <v>20</v>
      </c>
      <c r="D21" s="34" t="s">
        <v>21</v>
      </c>
      <c r="E21" s="35" t="s">
        <v>22</v>
      </c>
      <c r="F21" s="35"/>
      <c r="G21" s="35"/>
      <c r="H21" s="36" t="s">
        <v>23</v>
      </c>
      <c r="I21" s="36"/>
      <c r="J21" s="36"/>
      <c r="K21" s="37" t="s">
        <v>24</v>
      </c>
      <c r="L21" s="37"/>
      <c r="M21" s="37"/>
      <c r="N21" s="37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9" hidden="false" customHeight="true" outlineLevel="0" collapsed="false">
      <c r="A22" s="34"/>
      <c r="B22" s="34"/>
      <c r="C22" s="34"/>
      <c r="D22" s="34"/>
      <c r="E22" s="38" t="s">
        <v>25</v>
      </c>
      <c r="F22" s="38" t="s">
        <v>26</v>
      </c>
      <c r="G22" s="38" t="s">
        <v>27</v>
      </c>
      <c r="H22" s="37" t="s">
        <v>28</v>
      </c>
      <c r="I22" s="37" t="s">
        <v>29</v>
      </c>
      <c r="J22" s="39" t="s">
        <v>30</v>
      </c>
      <c r="K22" s="37" t="s">
        <v>31</v>
      </c>
      <c r="L22" s="37" t="s">
        <v>32</v>
      </c>
      <c r="M22" s="37" t="s">
        <v>33</v>
      </c>
      <c r="N22" s="37" t="s">
        <v>34</v>
      </c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4.75" hidden="false" customHeight="true" outlineLevel="0" collapsed="false">
      <c r="A23" s="40" t="n">
        <v>1</v>
      </c>
      <c r="B23" s="41" t="s">
        <v>4</v>
      </c>
      <c r="C23" s="42" t="s">
        <v>5</v>
      </c>
      <c r="D23" s="43" t="n">
        <v>47000</v>
      </c>
      <c r="E23" s="44" t="n">
        <v>65</v>
      </c>
      <c r="F23" s="44" t="n">
        <v>62.08</v>
      </c>
      <c r="G23" s="44" t="n">
        <v>59.5</v>
      </c>
      <c r="H23" s="45" t="n">
        <f aca="false">AVERAGE(E23:G23)</f>
        <v>62.1933333333333</v>
      </c>
      <c r="I23" s="46" t="n">
        <f aca="false">SQRT(((SUM((POWER(E23-H23,2)),(POWER(F23-H23,2)),(POWER(G23-H23,2)))/(COLUMNS(E23:G23)-1))))</f>
        <v>2.75175095772371</v>
      </c>
      <c r="J23" s="46" t="n">
        <f aca="false">I23/H23*100</f>
        <v>4.42451113365372</v>
      </c>
      <c r="K23" s="47" t="n">
        <f aca="false">((D23/3)*(SUM(E23:G23)))</f>
        <v>2923086.66666667</v>
      </c>
      <c r="L23" s="48" t="n">
        <f aca="false">K23/D23</f>
        <v>62.1933333333333</v>
      </c>
      <c r="M23" s="49" t="n">
        <f aca="false">ROUNDDOWN(L23,2)</f>
        <v>62.19</v>
      </c>
      <c r="N23" s="50" t="n">
        <f aca="false">M23*D23</f>
        <v>2922930</v>
      </c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60" customFormat="true" ht="15" hidden="false" customHeight="true" outlineLevel="0" collapsed="false">
      <c r="A24" s="51"/>
      <c r="B24" s="52"/>
      <c r="C24" s="53"/>
      <c r="D24" s="54"/>
      <c r="E24" s="55"/>
      <c r="F24" s="55"/>
      <c r="G24" s="55"/>
      <c r="H24" s="56"/>
      <c r="I24" s="57"/>
      <c r="J24" s="57"/>
      <c r="K24" s="58" t="s">
        <v>35</v>
      </c>
      <c r="L24" s="58"/>
      <c r="M24" s="58"/>
      <c r="N24" s="59" t="n">
        <f aca="false">SUM(N23:N23)</f>
        <v>2922930</v>
      </c>
    </row>
    <row r="25" s="15" customFormat="true" ht="19.5" hidden="false" customHeight="true" outlineLevel="0" collapsed="false">
      <c r="A25" s="61" t="s">
        <v>36</v>
      </c>
      <c r="B25" s="61"/>
      <c r="C25" s="61"/>
      <c r="D25" s="61"/>
      <c r="E25" s="61"/>
      <c r="F25" s="61"/>
      <c r="G25" s="61"/>
      <c r="H25" s="62" t="n">
        <f aca="false">N24</f>
        <v>2922930</v>
      </c>
      <c r="I25" s="63" t="s">
        <v>37</v>
      </c>
      <c r="J25" s="64"/>
      <c r="K25" s="64"/>
      <c r="L25" s="64"/>
      <c r="M25" s="64"/>
      <c r="N25" s="65"/>
    </row>
    <row r="26" customFormat="false" ht="19.5" hidden="false" customHeight="true" outlineLevel="0" collapsed="false">
      <c r="A26" s="66" t="s">
        <v>38</v>
      </c>
      <c r="B26" s="64"/>
      <c r="C26" s="64"/>
      <c r="D26" s="64"/>
      <c r="E26" s="64"/>
      <c r="F26" s="67" t="s">
        <v>39</v>
      </c>
      <c r="G26" s="64"/>
      <c r="H26" s="65"/>
      <c r="I26" s="64"/>
      <c r="J26" s="64"/>
      <c r="K26" s="64"/>
      <c r="L26" s="64"/>
      <c r="M26" s="64"/>
      <c r="N26" s="65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true" outlineLevel="0" collapsed="false">
      <c r="A27" s="61"/>
      <c r="B27" s="61"/>
      <c r="C27" s="61"/>
      <c r="D27" s="61"/>
      <c r="E27" s="61"/>
      <c r="F27" s="61"/>
      <c r="G27" s="61"/>
      <c r="H27" s="65"/>
      <c r="I27" s="64"/>
      <c r="J27" s="64"/>
      <c r="K27" s="64"/>
      <c r="L27" s="64"/>
      <c r="M27" s="64"/>
      <c r="N27" s="65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75" hidden="false" customHeight="true" outlineLevel="0" collapsed="false">
      <c r="A28" s="68" t="s">
        <v>40</v>
      </c>
      <c r="B28" s="68"/>
      <c r="C28" s="69"/>
      <c r="D28" s="70"/>
      <c r="E28" s="70"/>
      <c r="F28" s="71" t="s">
        <v>41</v>
      </c>
      <c r="G28" s="71"/>
      <c r="H28" s="71"/>
      <c r="I28" s="69"/>
      <c r="J28" s="71" t="s">
        <v>42</v>
      </c>
      <c r="K28" s="71"/>
      <c r="L28" s="71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75" customFormat="true" ht="15.75" hidden="false" customHeight="false" outlineLevel="0" collapsed="false">
      <c r="A29" s="72"/>
      <c r="B29" s="72"/>
      <c r="C29" s="72"/>
      <c r="D29" s="70"/>
      <c r="E29" s="73"/>
      <c r="F29" s="74"/>
      <c r="H29" s="76" t="s">
        <v>43</v>
      </c>
      <c r="J29" s="74"/>
      <c r="L29" s="76" t="s">
        <v>43</v>
      </c>
    </row>
    <row r="30" customFormat="false" ht="15.75" hidden="false" customHeight="false" outlineLevel="0" collapsed="false">
      <c r="A30" s="77"/>
      <c r="B30" s="77"/>
      <c r="C30" s="77"/>
      <c r="D30" s="70"/>
      <c r="E30" s="73"/>
      <c r="F30" s="78"/>
      <c r="G30" s="79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9.5" hidden="false" customHeight="true" outlineLevel="0" collapsed="false">
      <c r="A31" s="80" t="s">
        <v>44</v>
      </c>
      <c r="B31" s="80"/>
      <c r="C31" s="70"/>
      <c r="D31" s="70"/>
      <c r="E31" s="70"/>
      <c r="F31" s="81" t="s">
        <v>45</v>
      </c>
      <c r="G31" s="81"/>
      <c r="H31" s="81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75" customFormat="true" ht="15.75" hidden="false" customHeight="false" outlineLevel="0" collapsed="false">
      <c r="A32" s="82"/>
      <c r="B32" s="82"/>
      <c r="C32" s="82"/>
      <c r="D32" s="70"/>
      <c r="E32" s="73"/>
      <c r="F32" s="78"/>
      <c r="G32" s="79" t="s">
        <v>43</v>
      </c>
    </row>
  </sheetData>
  <mergeCells count="23">
    <mergeCell ref="A1:N1"/>
    <mergeCell ref="A2:N2"/>
    <mergeCell ref="A4:N4"/>
    <mergeCell ref="A6:N7"/>
    <mergeCell ref="B8:C8"/>
    <mergeCell ref="A9:N9"/>
    <mergeCell ref="A15:N15"/>
    <mergeCell ref="A20:N20"/>
    <mergeCell ref="A21:A22"/>
    <mergeCell ref="B21:B22"/>
    <mergeCell ref="C21:C22"/>
    <mergeCell ref="D21:D22"/>
    <mergeCell ref="E21:G21"/>
    <mergeCell ref="H21:J21"/>
    <mergeCell ref="K21:N21"/>
    <mergeCell ref="K24:M24"/>
    <mergeCell ref="A25:G25"/>
    <mergeCell ref="F28:H28"/>
    <mergeCell ref="J28:L28"/>
    <mergeCell ref="A29:C29"/>
    <mergeCell ref="A31:B31"/>
    <mergeCell ref="F31:H31"/>
    <mergeCell ref="A32:C32"/>
  </mergeCells>
  <printOptions headings="false" gridLines="false" gridLinesSet="true" horizontalCentered="false" verticalCentered="false"/>
  <pageMargins left="0.945138888888889" right="0.196527777777778" top="0.236111111111111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2014-01-15T18:15:09Z</dcterms:created>
  <dc:creator>SaVa</dc:creator>
  <dc:language>ru-RU</dc:language>
  <cp:lastModifiedBy>user</cp:lastModifiedBy>
  <cp:lastPrinted>2014-11-09T11:31:02Z</cp:lastPrinted>
  <dcterms:modified xsi:type="dcterms:W3CDTF">2015-09-21T09:54:35Z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